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56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<sst xmlns="http://schemas.openxmlformats.org/spreadsheetml/2006/main" count="24" uniqueCount="20">
  <si>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TLD #</t>
  </si>
  <si>
    <t>E2</t>
  </si>
  <si>
    <t>* Element correction factor</t>
  </si>
  <si>
    <t>1st run</t>
  </si>
  <si>
    <t>2nd run</t>
  </si>
  <si>
    <t>3rd run</t>
  </si>
  <si>
    <t>ECF*</t>
  </si>
  <si>
    <t>Average ECF</t>
  </si>
  <si>
    <t>%CV</t>
  </si>
  <si>
    <t>St. Dev</t>
  </si>
  <si>
    <t>Average</t>
  </si>
  <si>
    <t>High Dose TLD Calibration - 101R Shots at Building 74 Co-60 Source</t>
  </si>
  <si>
    <t>row 1</t>
  </si>
  <si>
    <t>row 2</t>
  </si>
  <si>
    <t>row 3</t>
  </si>
  <si>
    <t>row 4</t>
  </si>
  <si>
    <t>row 5</t>
  </si>
  <si>
    <t>row 6</t>
  </si>
  <si>
    <t>1 st run</t>
  </si>
  <si>
    <t>ave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</si>
</sst>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7.5"/>
      <name val="Arial"/>
      <family val="0"/>
    </font>
    <font>
      <b/>
      <sz val="14.75"/>
      <name val="Arial"/>
      <family val="0"/>
    </font>
    <font>
      <sz val="1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7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7" fontId="1" fillId="2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TLD's reponse 1st run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Sheet1!$L$6</c:f>
              <c:strCache>
                <c:ptCount val="1"/>
                <c:pt idx="0">
                  <c:v>row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Sheet1!$M$6:$P$6</c:f>
              <c:numCache>
                <c:ptCount val="4"/>
                <c:pt idx="0">
                  <c:v>92900</c:v>
                </c:pt>
                <c:pt idx="1">
                  <c:v>84600</c:v>
                </c:pt>
                <c:pt idx="2">
                  <c:v>91700</c:v>
                </c:pt>
                <c:pt idx="3">
                  <c:v>90100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Sheet1!$L$7</c:f>
              <c:strCache>
                <c:ptCount val="1"/>
                <c:pt idx="0">
                  <c:v>row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Sheet1!$M$7:$P$7</c:f>
              <c:numCache>
                <c:ptCount val="4"/>
                <c:pt idx="0">
                  <c:v>72800</c:v>
                </c:pt>
                <c:pt idx="1">
                  <c:v>79000</c:v>
                </c:pt>
                <c:pt idx="2">
                  <c:v>59900</c:v>
                </c:pt>
                <c:pt idx="3">
                  <c:v>85000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Sheet1!$L$8</c:f>
              <c:strCache>
                <c:ptCount val="1"/>
                <c:pt idx="0">
                  <c:v>row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Sheet1!$M$8:$P$8</c:f>
              <c:numCache>
                <c:ptCount val="4"/>
                <c:pt idx="0">
                  <c:v>126000</c:v>
                </c:pt>
                <c:pt idx="1">
                  <c:v>83100</c:v>
                </c:pt>
                <c:pt idx="2">
                  <c:v>71800</c:v>
                </c:pt>
                <c:pt idx="3">
                  <c:v>105000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Sheet1!$L$9</c:f>
              <c:strCache>
                <c:ptCount val="1"/>
                <c:pt idx="0">
                  <c:v>row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Sheet1!$M$9:$P$9</c:f>
              <c:numCache>
                <c:ptCount val="4"/>
                <c:pt idx="0">
                  <c:v>78700</c:v>
                </c:pt>
                <c:pt idx="1">
                  <c:v>73300</c:v>
                </c:pt>
                <c:pt idx="2">
                  <c:v>72100</c:v>
                </c:pt>
                <c:pt idx="3">
                  <c:v>92200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Sheet1!$L$10</c:f>
              <c:strCache>
                <c:ptCount val="1"/>
                <c:pt idx="0">
                  <c:v>row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Sheet1!$M$10:$P$10</c:f>
              <c:numCache>
                <c:ptCount val="4"/>
                <c:pt idx="0">
                  <c:v>73600</c:v>
                </c:pt>
                <c:pt idx="1">
                  <c:v>66000</c:v>
                </c:pt>
                <c:pt idx="2">
                  <c:v>64500</c:v>
                </c:pt>
                <c:pt idx="3">
                  <c:v>63400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Sheet1!$L$11</c:f>
              <c:strCache>
                <c:ptCount val="1"/>
                <c:pt idx="0">
                  <c:v>row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Sheet1!$M$5:$P$5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Sheet1!$M$11:$P$11</c:f>
              <c:numCache>
                <c:ptCount val="4"/>
                <c:pt idx="0">
                  <c:v>68100</c:v>
                </c:pt>
                <c:pt idx="1">
                  <c:v>94500</c:v>
                </c:pt>
                <c:pt idx="2">
                  <c:v>61000</c:v>
                </c:pt>
                <c:pt idx="3">
                  <c:v>44500</c:v>
                </c:pt>
              </c:numCache>
            </c:numRef>
          </c:yVal>
          <c:smooth val="0"/>
        </c:ser>
        <c:axId val="20386166"/>
        <c:axId val="49257767"/>
      </c:scatterChart>
      <c:valAx>
        <c:axId val="2038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Column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crossBetween val="midCat"/>
        <c:dispUnits/>
      </c:valAx>
      <c:valAx>
        <c:axId val="49257767"/>
        <c:scaling>
          <c:orientation val="minMax"/>
          <c:max val="13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Response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285750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6381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tabSelected="1" zoomScale="75" zoomScaleNormal="75" workbookViewId="0" topLeftCell="B2">
      <selection activeCell="N35" sqref="N35"/>
    </sheetView>
  </sheetViews>
  <sheetFormatPr defaultColWidth="9.140625" defaultRowHeight="12.75"/>
  <cols>
    <col min="2" max="2" width="9.7109375" style="0" bestFit="1" customWidth="1"/>
    <col min="3" max="8" width="9.28125" style="0" bestFit="1" customWidth="1"/>
    <col min="9" max="9" width="12.57421875" style="0" customWidth="1"/>
    <col min="10" max="11" width="9.28125" style="0" bestFit="1" customWidth="1"/>
    <col min="12" max="12" width="5.00390625" style="0" customWidth="1"/>
    <col min="13" max="13" width="8.00390625" style="0" customWidth="1"/>
    <col min="14" max="15" width="6.421875" style="0" customWidth="1"/>
    <col min="16" max="16" width="7.57421875" style="0" customWidth="1"/>
  </cols>
  <sheetData>
    <row r="1" ht="12.75">
      <c r="B1" t="s">
        <v>11</v>
      </c>
    </row>
    <row r="3" spans="2:16" ht="12.75">
      <c r="B3" s="1"/>
      <c r="C3" s="1" t="s">
        <v>3</v>
      </c>
      <c r="E3" s="1" t="s">
        <v>4</v>
      </c>
      <c r="F3" s="1"/>
      <c r="G3" s="1" t="s">
        <v>5</v>
      </c>
      <c r="I3" s="1"/>
      <c r="L3" s="12"/>
      <c r="M3" s="12" t="s">
        <v>18</v>
      </c>
      <c r="N3" s="12"/>
      <c r="O3" s="12"/>
      <c r="P3" s="12"/>
    </row>
    <row r="4" spans="2:16" ht="12.75">
      <c r="B4" s="1"/>
      <c r="C4" s="2">
        <v>37320</v>
      </c>
      <c r="E4" s="2">
        <v>36956</v>
      </c>
      <c r="F4" s="1"/>
      <c r="G4" s="1"/>
      <c r="L4" s="12"/>
      <c r="M4" s="12"/>
      <c r="N4" s="12"/>
      <c r="O4" s="12"/>
      <c r="P4" s="12"/>
    </row>
    <row r="5" spans="2:16" ht="12.75">
      <c r="B5" s="6" t="s">
        <v>0</v>
      </c>
      <c r="C5" s="6" t="s">
        <v>1</v>
      </c>
      <c r="D5" s="6" t="s">
        <v>6</v>
      </c>
      <c r="E5" s="6" t="s">
        <v>1</v>
      </c>
      <c r="F5" s="6" t="s">
        <v>6</v>
      </c>
      <c r="G5" s="6" t="s">
        <v>1</v>
      </c>
      <c r="H5" s="6" t="s">
        <v>6</v>
      </c>
      <c r="I5" s="7" t="s">
        <v>7</v>
      </c>
      <c r="J5" s="7" t="s">
        <v>9</v>
      </c>
      <c r="K5" s="7" t="s">
        <v>8</v>
      </c>
      <c r="L5" s="12"/>
      <c r="M5" s="12">
        <v>1</v>
      </c>
      <c r="N5" s="12">
        <v>2</v>
      </c>
      <c r="O5" s="12">
        <v>3</v>
      </c>
      <c r="P5" s="12">
        <v>4</v>
      </c>
    </row>
    <row r="6" spans="2:16" ht="12.75">
      <c r="B6" s="3">
        <v>1764</v>
      </c>
      <c r="C6" s="1">
        <v>68100</v>
      </c>
      <c r="D6" s="5">
        <f>C6/101000</f>
        <v>0.6742574257425743</v>
      </c>
      <c r="E6" s="1">
        <v>67900</v>
      </c>
      <c r="F6" s="5">
        <f>E6/101000</f>
        <v>0.6722772277227723</v>
      </c>
      <c r="G6" s="1">
        <v>67000</v>
      </c>
      <c r="H6" s="5">
        <f>G6/101000</f>
        <v>0.6633663366336634</v>
      </c>
      <c r="I6" s="10">
        <f>AVERAGE(D6,F6,H6)</f>
        <v>0.66996699669967</v>
      </c>
      <c r="J6" s="8">
        <f>STDEV(D6,F6,H6)</f>
        <v>0.0058014507693970865</v>
      </c>
      <c r="K6" s="9">
        <f>J6/I6*100</f>
        <v>0.8659308291267572</v>
      </c>
      <c r="L6" s="12" t="s">
        <v>12</v>
      </c>
      <c r="M6" s="12">
        <f>C26</f>
        <v>92900</v>
      </c>
      <c r="N6" s="12">
        <f>C23</f>
        <v>84600</v>
      </c>
      <c r="O6" s="12">
        <f>C27</f>
        <v>91700</v>
      </c>
      <c r="P6" s="12">
        <f>C7</f>
        <v>90100</v>
      </c>
    </row>
    <row r="7" spans="2:16" ht="12.75">
      <c r="B7" s="3">
        <v>2466</v>
      </c>
      <c r="C7" s="1">
        <v>90100</v>
      </c>
      <c r="D7" s="5">
        <f aca="true" t="shared" si="0" ref="D7:D29">C7/101000</f>
        <v>0.8920792079207921</v>
      </c>
      <c r="E7" s="1">
        <v>91800</v>
      </c>
      <c r="F7" s="5">
        <f aca="true" t="shared" si="1" ref="F7:F29">E7/101000</f>
        <v>0.9089108910891089</v>
      </c>
      <c r="G7" s="1">
        <v>87600</v>
      </c>
      <c r="H7" s="5">
        <f aca="true" t="shared" si="2" ref="H7:H29">G7/101000</f>
        <v>0.8673267326732673</v>
      </c>
      <c r="I7" s="10">
        <f aca="true" t="shared" si="3" ref="I7:I29">AVERAGE(D7,F7,H7)</f>
        <v>0.8894389438943895</v>
      </c>
      <c r="J7" s="8">
        <f aca="true" t="shared" si="4" ref="J7:J29">STDEV(D7,F7,H7)</f>
        <v>0.020917428221109362</v>
      </c>
      <c r="K7" s="9">
        <f aca="true" t="shared" si="5" ref="K7:K29">J7/I7*100</f>
        <v>2.3517553807035756</v>
      </c>
      <c r="L7" s="12" t="s">
        <v>13</v>
      </c>
      <c r="M7" s="12">
        <f>C20</f>
        <v>72800</v>
      </c>
      <c r="N7" s="12">
        <f>C18</f>
        <v>79000</v>
      </c>
      <c r="O7" s="12">
        <f>C16</f>
        <v>59900</v>
      </c>
      <c r="P7" s="12">
        <f>C9</f>
        <v>85000</v>
      </c>
    </row>
    <row r="8" spans="2:16" ht="12.75">
      <c r="B8" s="3">
        <v>3281</v>
      </c>
      <c r="C8" s="1">
        <v>71800</v>
      </c>
      <c r="D8" s="5">
        <f t="shared" si="0"/>
        <v>0.7108910891089109</v>
      </c>
      <c r="E8" s="1">
        <v>72600</v>
      </c>
      <c r="F8" s="5">
        <f t="shared" si="1"/>
        <v>0.7188118811881188</v>
      </c>
      <c r="G8" s="1">
        <v>72400</v>
      </c>
      <c r="H8" s="5">
        <f t="shared" si="2"/>
        <v>0.7168316831683168</v>
      </c>
      <c r="I8" s="10">
        <f t="shared" si="3"/>
        <v>0.7155115511551156</v>
      </c>
      <c r="J8" s="8">
        <f t="shared" si="4"/>
        <v>0.004122110890016392</v>
      </c>
      <c r="K8" s="9">
        <f t="shared" si="5"/>
        <v>0.5761068264183427</v>
      </c>
      <c r="L8" s="12" t="s">
        <v>14</v>
      </c>
      <c r="M8" s="12">
        <f>C29</f>
        <v>126000</v>
      </c>
      <c r="N8" s="12">
        <f>C12</f>
        <v>83100</v>
      </c>
      <c r="O8" s="12">
        <f>C8</f>
        <v>71800</v>
      </c>
      <c r="P8" s="12">
        <f>C10</f>
        <v>105000</v>
      </c>
    </row>
    <row r="9" spans="2:16" ht="12.75">
      <c r="B9" s="3">
        <v>3359</v>
      </c>
      <c r="C9" s="1">
        <v>85000</v>
      </c>
      <c r="D9" s="5">
        <f t="shared" si="0"/>
        <v>0.8415841584158416</v>
      </c>
      <c r="E9" s="1">
        <v>89100</v>
      </c>
      <c r="F9" s="5">
        <f t="shared" si="1"/>
        <v>0.8821782178217822</v>
      </c>
      <c r="G9" s="1">
        <v>86000</v>
      </c>
      <c r="H9" s="5">
        <f t="shared" si="2"/>
        <v>0.8514851485148515</v>
      </c>
      <c r="I9" s="10">
        <f t="shared" si="3"/>
        <v>0.8584158415841584</v>
      </c>
      <c r="J9" s="8">
        <f t="shared" si="4"/>
        <v>0.021165899333092795</v>
      </c>
      <c r="K9" s="9">
        <f t="shared" si="5"/>
        <v>2.465693001894316</v>
      </c>
      <c r="L9" s="12" t="s">
        <v>15</v>
      </c>
      <c r="M9" s="12">
        <f>C19</f>
        <v>78700</v>
      </c>
      <c r="N9" s="12">
        <f>C15</f>
        <v>73300</v>
      </c>
      <c r="O9" s="12">
        <f>C17</f>
        <v>72100</v>
      </c>
      <c r="P9" s="12">
        <f>C24</f>
        <v>92200</v>
      </c>
    </row>
    <row r="10" spans="2:16" ht="12.75">
      <c r="B10" s="3">
        <v>3430</v>
      </c>
      <c r="C10" s="1">
        <v>105000</v>
      </c>
      <c r="D10" s="5">
        <f t="shared" si="0"/>
        <v>1.0396039603960396</v>
      </c>
      <c r="E10" s="1">
        <v>109000</v>
      </c>
      <c r="F10" s="5">
        <f t="shared" si="1"/>
        <v>1.0792079207920793</v>
      </c>
      <c r="G10" s="1">
        <v>106000</v>
      </c>
      <c r="H10" s="5">
        <f t="shared" si="2"/>
        <v>1.0495049504950495</v>
      </c>
      <c r="I10" s="10">
        <f t="shared" si="3"/>
        <v>1.0561056105610562</v>
      </c>
      <c r="J10" s="8">
        <f t="shared" si="4"/>
        <v>0.020610554450157376</v>
      </c>
      <c r="K10" s="9">
        <f t="shared" si="5"/>
        <v>1.9515618744992764</v>
      </c>
      <c r="L10" s="12" t="s">
        <v>16</v>
      </c>
      <c r="M10" s="12">
        <f>C21</f>
        <v>73600</v>
      </c>
      <c r="N10" s="12">
        <f>C22</f>
        <v>66000</v>
      </c>
      <c r="O10" s="12">
        <f>C28</f>
        <v>64500</v>
      </c>
      <c r="P10" s="12">
        <f>C14</f>
        <v>63400</v>
      </c>
    </row>
    <row r="11" spans="2:16" ht="12.75">
      <c r="B11" s="3">
        <v>4906</v>
      </c>
      <c r="C11" s="1">
        <v>44500</v>
      </c>
      <c r="D11" s="5">
        <f t="shared" si="0"/>
        <v>0.4405940594059406</v>
      </c>
      <c r="E11" s="1">
        <v>43400</v>
      </c>
      <c r="F11" s="5">
        <f t="shared" si="1"/>
        <v>0.4297029702970297</v>
      </c>
      <c r="G11" s="1">
        <v>43300</v>
      </c>
      <c r="H11" s="5">
        <f t="shared" si="2"/>
        <v>0.4287128712871287</v>
      </c>
      <c r="I11" s="10">
        <f t="shared" si="3"/>
        <v>0.43300330033003304</v>
      </c>
      <c r="J11" s="8">
        <f t="shared" si="4"/>
        <v>0.006592404077702108</v>
      </c>
      <c r="K11" s="9">
        <f t="shared" si="5"/>
        <v>1.52248356367663</v>
      </c>
      <c r="L11" s="12" t="s">
        <v>17</v>
      </c>
      <c r="M11" s="12">
        <f>C6</f>
        <v>68100</v>
      </c>
      <c r="N11" s="12">
        <f>C25</f>
        <v>94500</v>
      </c>
      <c r="O11" s="12">
        <f>C13</f>
        <v>61000</v>
      </c>
      <c r="P11" s="12">
        <f>C11</f>
        <v>44500</v>
      </c>
    </row>
    <row r="12" spans="2:16" ht="12.75">
      <c r="B12" s="3">
        <v>5164</v>
      </c>
      <c r="C12" s="1">
        <v>83100</v>
      </c>
      <c r="D12" s="5">
        <f t="shared" si="0"/>
        <v>0.8227722772277227</v>
      </c>
      <c r="E12" s="1">
        <v>79800</v>
      </c>
      <c r="F12" s="5">
        <f t="shared" si="1"/>
        <v>0.7900990099009901</v>
      </c>
      <c r="G12" s="1">
        <v>81100</v>
      </c>
      <c r="H12" s="5">
        <f t="shared" si="2"/>
        <v>0.802970297029703</v>
      </c>
      <c r="I12" s="10">
        <f t="shared" si="3"/>
        <v>0.8052805280528054</v>
      </c>
      <c r="J12" s="8">
        <f t="shared" si="4"/>
        <v>0.016458689953510807</v>
      </c>
      <c r="K12" s="9">
        <f t="shared" si="5"/>
        <v>2.04384551471876</v>
      </c>
      <c r="L12" s="12"/>
      <c r="M12" s="12"/>
      <c r="N12" s="12"/>
      <c r="O12" s="12"/>
      <c r="P12" s="12"/>
    </row>
    <row r="13" spans="2:16" ht="12.75">
      <c r="B13" s="3">
        <v>5182</v>
      </c>
      <c r="C13" s="1">
        <v>61000</v>
      </c>
      <c r="D13" s="5">
        <f t="shared" si="0"/>
        <v>0.6039603960396039</v>
      </c>
      <c r="E13" s="1">
        <v>58100</v>
      </c>
      <c r="F13" s="5">
        <f t="shared" si="1"/>
        <v>0.5752475247524752</v>
      </c>
      <c r="G13" s="1">
        <v>60200</v>
      </c>
      <c r="H13" s="5">
        <f t="shared" si="2"/>
        <v>0.596039603960396</v>
      </c>
      <c r="I13" s="10">
        <f t="shared" si="3"/>
        <v>0.5917491749174917</v>
      </c>
      <c r="J13" s="8">
        <f t="shared" si="4"/>
        <v>0.014829466626181212</v>
      </c>
      <c r="K13" s="9">
        <f t="shared" si="5"/>
        <v>2.5060392569620236</v>
      </c>
      <c r="L13" s="12" t="s">
        <v>19</v>
      </c>
      <c r="M13" s="12">
        <f>AVERAGE(M6:M11)</f>
        <v>85350</v>
      </c>
      <c r="N13" s="12">
        <f>AVERAGE(N6:N11)</f>
        <v>80083.33333333333</v>
      </c>
      <c r="O13" s="13">
        <f>AVERAGE(O6:O11)</f>
        <v>70166.66666666667</v>
      </c>
      <c r="P13" s="13">
        <f>AVERAGE(P6:P11)</f>
        <v>80033.33333333333</v>
      </c>
    </row>
    <row r="14" spans="2:16" ht="12.75">
      <c r="B14" s="3">
        <v>5259</v>
      </c>
      <c r="C14" s="1">
        <v>63400</v>
      </c>
      <c r="D14" s="5">
        <f t="shared" si="0"/>
        <v>0.6277227722772277</v>
      </c>
      <c r="E14" s="1">
        <v>60700</v>
      </c>
      <c r="F14" s="5">
        <f t="shared" si="1"/>
        <v>0.600990099009901</v>
      </c>
      <c r="G14" s="1">
        <v>60300</v>
      </c>
      <c r="H14" s="5">
        <f t="shared" si="2"/>
        <v>0.597029702970297</v>
      </c>
      <c r="I14" s="10">
        <f t="shared" si="3"/>
        <v>0.6085808580858085</v>
      </c>
      <c r="J14" s="8">
        <f t="shared" si="4"/>
        <v>0.016695234151741647</v>
      </c>
      <c r="K14" s="9">
        <f t="shared" si="5"/>
        <v>2.743305828621323</v>
      </c>
      <c r="L14" s="12"/>
      <c r="M14" s="12"/>
      <c r="N14" s="12"/>
      <c r="O14" s="12"/>
      <c r="P14" s="12"/>
    </row>
    <row r="15" spans="2:11" ht="12.75">
      <c r="B15" s="3">
        <v>5409</v>
      </c>
      <c r="C15" s="1">
        <v>73300</v>
      </c>
      <c r="D15" s="5">
        <f t="shared" si="0"/>
        <v>0.7257425742574257</v>
      </c>
      <c r="E15" s="1">
        <v>73000</v>
      </c>
      <c r="F15" s="5">
        <f t="shared" si="1"/>
        <v>0.7227722772277227</v>
      </c>
      <c r="G15" s="1">
        <v>71700</v>
      </c>
      <c r="H15" s="5">
        <f t="shared" si="2"/>
        <v>0.7099009900990099</v>
      </c>
      <c r="I15" s="10">
        <f t="shared" si="3"/>
        <v>0.7194719471947195</v>
      </c>
      <c r="J15" s="8">
        <f t="shared" si="4"/>
        <v>0.0084206936119918</v>
      </c>
      <c r="K15" s="9">
        <f t="shared" si="5"/>
        <v>1.1703991579970252</v>
      </c>
    </row>
    <row r="16" spans="2:11" ht="12.75">
      <c r="B16" s="3">
        <v>5508</v>
      </c>
      <c r="C16" s="1">
        <v>59900</v>
      </c>
      <c r="D16" s="5">
        <f t="shared" si="0"/>
        <v>0.593069306930693</v>
      </c>
      <c r="E16" s="1">
        <v>57000</v>
      </c>
      <c r="F16" s="5">
        <f t="shared" si="1"/>
        <v>0.5643564356435643</v>
      </c>
      <c r="G16" s="1">
        <v>57900</v>
      </c>
      <c r="H16" s="5">
        <f t="shared" si="2"/>
        <v>0.5732673267326732</v>
      </c>
      <c r="I16" s="10">
        <f t="shared" si="3"/>
        <v>0.5768976897689768</v>
      </c>
      <c r="J16" s="8">
        <f t="shared" si="4"/>
        <v>0.014696662757896687</v>
      </c>
      <c r="K16" s="9">
        <f t="shared" si="5"/>
        <v>2.547533647392847</v>
      </c>
    </row>
    <row r="17" spans="2:11" ht="12.75">
      <c r="B17" s="3">
        <v>5725</v>
      </c>
      <c r="C17" s="1">
        <v>72100</v>
      </c>
      <c r="D17" s="5">
        <f t="shared" si="0"/>
        <v>0.7138613861386138</v>
      </c>
      <c r="E17" s="1">
        <v>69600</v>
      </c>
      <c r="F17" s="5">
        <f t="shared" si="1"/>
        <v>0.689108910891089</v>
      </c>
      <c r="G17" s="1">
        <v>68600</v>
      </c>
      <c r="H17" s="5">
        <f t="shared" si="2"/>
        <v>0.6792079207920793</v>
      </c>
      <c r="I17" s="10">
        <f t="shared" si="3"/>
        <v>0.6940594059405941</v>
      </c>
      <c r="J17" s="8">
        <f t="shared" si="4"/>
        <v>0.017849263739917146</v>
      </c>
      <c r="K17" s="9">
        <f t="shared" si="5"/>
        <v>2.5717198826414145</v>
      </c>
    </row>
    <row r="18" spans="2:11" ht="12.75">
      <c r="B18" s="3">
        <v>6001</v>
      </c>
      <c r="C18" s="1">
        <v>79000</v>
      </c>
      <c r="D18" s="5">
        <f t="shared" si="0"/>
        <v>0.7821782178217822</v>
      </c>
      <c r="E18" s="1">
        <v>77800</v>
      </c>
      <c r="F18" s="5">
        <f t="shared" si="1"/>
        <v>0.7702970297029703</v>
      </c>
      <c r="G18" s="1">
        <v>76100</v>
      </c>
      <c r="H18" s="5">
        <f t="shared" si="2"/>
        <v>0.7534653465346535</v>
      </c>
      <c r="I18" s="10">
        <f t="shared" si="3"/>
        <v>0.7686468646864686</v>
      </c>
      <c r="J18" s="8">
        <f t="shared" si="4"/>
        <v>0.014427388115120858</v>
      </c>
      <c r="K18" s="9">
        <f t="shared" si="5"/>
        <v>1.8769852292321254</v>
      </c>
    </row>
    <row r="19" spans="2:11" ht="12.75">
      <c r="B19" s="3">
        <v>6238</v>
      </c>
      <c r="C19" s="1">
        <v>78700</v>
      </c>
      <c r="D19" s="5">
        <f t="shared" si="0"/>
        <v>0.7792079207920792</v>
      </c>
      <c r="E19" s="1">
        <v>77600</v>
      </c>
      <c r="F19" s="5">
        <f t="shared" si="1"/>
        <v>0.7683168316831683</v>
      </c>
      <c r="G19" s="1">
        <v>74700</v>
      </c>
      <c r="H19" s="5">
        <f t="shared" si="2"/>
        <v>0.7396039603960396</v>
      </c>
      <c r="I19" s="10">
        <f t="shared" si="3"/>
        <v>0.7623762376237625</v>
      </c>
      <c r="J19" s="8">
        <f t="shared" si="4"/>
        <v>0.02045938447501944</v>
      </c>
      <c r="K19" s="9">
        <f t="shared" si="5"/>
        <v>2.68363354802203</v>
      </c>
    </row>
    <row r="20" spans="2:11" ht="12.75">
      <c r="B20" s="3">
        <v>6256</v>
      </c>
      <c r="C20" s="1">
        <v>72800</v>
      </c>
      <c r="D20" s="5">
        <f t="shared" si="0"/>
        <v>0.7207920792079208</v>
      </c>
      <c r="E20" s="1">
        <v>73000</v>
      </c>
      <c r="F20" s="5">
        <f t="shared" si="1"/>
        <v>0.7227722772277227</v>
      </c>
      <c r="G20" s="1">
        <v>70600</v>
      </c>
      <c r="H20" s="5">
        <f t="shared" si="2"/>
        <v>0.699009900990099</v>
      </c>
      <c r="I20" s="10">
        <f t="shared" si="3"/>
        <v>0.7141914191419142</v>
      </c>
      <c r="J20" s="8">
        <f t="shared" si="4"/>
        <v>0.013184808155400006</v>
      </c>
      <c r="K20" s="9">
        <f t="shared" si="5"/>
        <v>1.8461168535518495</v>
      </c>
    </row>
    <row r="21" spans="2:11" ht="12.75">
      <c r="B21" s="3">
        <v>7003</v>
      </c>
      <c r="C21" s="1">
        <v>73600</v>
      </c>
      <c r="D21" s="5">
        <f t="shared" si="0"/>
        <v>0.7287128712871287</v>
      </c>
      <c r="E21" s="1">
        <v>74000</v>
      </c>
      <c r="F21" s="5">
        <f t="shared" si="1"/>
        <v>0.7326732673267327</v>
      </c>
      <c r="G21" s="1">
        <v>74200</v>
      </c>
      <c r="H21" s="5">
        <f t="shared" si="2"/>
        <v>0.7346534653465346</v>
      </c>
      <c r="I21" s="10">
        <f t="shared" si="3"/>
        <v>0.732013201320132</v>
      </c>
      <c r="J21" s="8">
        <f t="shared" si="4"/>
        <v>0.003024802438914626</v>
      </c>
      <c r="K21" s="9">
        <f t="shared" si="5"/>
        <v>0.41321692470294485</v>
      </c>
    </row>
    <row r="22" spans="2:11" ht="12.75">
      <c r="B22" s="3">
        <v>7030</v>
      </c>
      <c r="C22" s="1">
        <v>66000</v>
      </c>
      <c r="D22" s="5">
        <f t="shared" si="0"/>
        <v>0.6534653465346535</v>
      </c>
      <c r="E22" s="1">
        <v>66400</v>
      </c>
      <c r="F22" s="5">
        <f t="shared" si="1"/>
        <v>0.6574257425742575</v>
      </c>
      <c r="G22" s="1">
        <v>66700</v>
      </c>
      <c r="H22" s="5">
        <f t="shared" si="2"/>
        <v>0.6603960396039604</v>
      </c>
      <c r="I22" s="10">
        <f t="shared" si="3"/>
        <v>0.6570957095709571</v>
      </c>
      <c r="J22" s="8">
        <f t="shared" si="4"/>
        <v>0.0034771134497873853</v>
      </c>
      <c r="K22" s="9">
        <f t="shared" si="5"/>
        <v>0.5291639253066689</v>
      </c>
    </row>
    <row r="23" spans="2:11" ht="12.75">
      <c r="B23" s="3">
        <v>7065</v>
      </c>
      <c r="C23" s="1">
        <v>84600</v>
      </c>
      <c r="D23" s="5">
        <f t="shared" si="0"/>
        <v>0.8376237623762376</v>
      </c>
      <c r="E23" s="1">
        <v>80100</v>
      </c>
      <c r="F23" s="5">
        <f t="shared" si="1"/>
        <v>0.7930693069306931</v>
      </c>
      <c r="G23" s="1">
        <v>86600</v>
      </c>
      <c r="H23" s="5">
        <f t="shared" si="2"/>
        <v>0.8574257425742574</v>
      </c>
      <c r="I23" s="10">
        <f t="shared" si="3"/>
        <v>0.8293729372937294</v>
      </c>
      <c r="J23" s="8">
        <f t="shared" si="4"/>
        <v>0.032962020388511384</v>
      </c>
      <c r="K23" s="9">
        <f t="shared" si="5"/>
        <v>3.974330353250676</v>
      </c>
    </row>
    <row r="24" spans="2:11" ht="12.75">
      <c r="B24" s="3">
        <v>7127</v>
      </c>
      <c r="C24" s="1">
        <v>92200</v>
      </c>
      <c r="D24" s="5">
        <f t="shared" si="0"/>
        <v>0.9128712871287129</v>
      </c>
      <c r="E24" s="1">
        <v>94000</v>
      </c>
      <c r="F24" s="5">
        <f t="shared" si="1"/>
        <v>0.9306930693069307</v>
      </c>
      <c r="G24" s="1">
        <v>96000</v>
      </c>
      <c r="H24" s="5">
        <f t="shared" si="2"/>
        <v>0.9504950495049505</v>
      </c>
      <c r="I24" s="10">
        <f t="shared" si="3"/>
        <v>0.9313531353135313</v>
      </c>
      <c r="J24" s="8">
        <f t="shared" si="4"/>
        <v>0.018820564263216526</v>
      </c>
      <c r="K24" s="9">
        <f t="shared" si="5"/>
        <v>2.0207763897075153</v>
      </c>
    </row>
    <row r="25" spans="2:19" ht="12.75">
      <c r="B25" s="3">
        <v>7159</v>
      </c>
      <c r="C25" s="1">
        <v>94500</v>
      </c>
      <c r="D25" s="5">
        <f t="shared" si="0"/>
        <v>0.9356435643564357</v>
      </c>
      <c r="E25" s="1">
        <v>93700</v>
      </c>
      <c r="F25" s="5">
        <f t="shared" si="1"/>
        <v>0.9277227722772278</v>
      </c>
      <c r="G25" s="1">
        <v>96000</v>
      </c>
      <c r="H25" s="5">
        <f t="shared" si="2"/>
        <v>0.9504950495049505</v>
      </c>
      <c r="I25" s="10">
        <f t="shared" si="3"/>
        <v>0.9379537953795379</v>
      </c>
      <c r="J25" s="8">
        <f t="shared" si="4"/>
        <v>0.011560580784264503</v>
      </c>
      <c r="K25" s="9">
        <f t="shared" si="5"/>
        <v>1.2325320118339707</v>
      </c>
      <c r="R25" s="11"/>
      <c r="S25" s="11"/>
    </row>
    <row r="26" spans="2:11" ht="12.75">
      <c r="B26" s="3">
        <v>7425</v>
      </c>
      <c r="C26" s="1">
        <v>92900</v>
      </c>
      <c r="D26" s="5">
        <f t="shared" si="0"/>
        <v>0.9198019801980198</v>
      </c>
      <c r="E26" s="1">
        <v>95000</v>
      </c>
      <c r="F26" s="5">
        <f t="shared" si="1"/>
        <v>0.9405940594059405</v>
      </c>
      <c r="G26" s="1">
        <v>94200</v>
      </c>
      <c r="H26" s="5">
        <f t="shared" si="2"/>
        <v>0.9326732673267327</v>
      </c>
      <c r="I26" s="10">
        <f t="shared" si="3"/>
        <v>0.931023102310231</v>
      </c>
      <c r="J26" s="8">
        <f t="shared" si="4"/>
        <v>0.010493804023491956</v>
      </c>
      <c r="K26" s="9">
        <f t="shared" si="5"/>
        <v>1.1271260613676222</v>
      </c>
    </row>
    <row r="27" spans="2:11" ht="12.75">
      <c r="B27" s="3">
        <v>7444</v>
      </c>
      <c r="C27" s="1">
        <v>91700</v>
      </c>
      <c r="D27" s="5">
        <f t="shared" si="0"/>
        <v>0.907920792079208</v>
      </c>
      <c r="E27" s="1">
        <v>92600</v>
      </c>
      <c r="F27" s="5">
        <f t="shared" si="1"/>
        <v>0.9168316831683169</v>
      </c>
      <c r="G27" s="1">
        <v>94000</v>
      </c>
      <c r="H27" s="5">
        <f t="shared" si="2"/>
        <v>0.9306930693069307</v>
      </c>
      <c r="I27" s="10">
        <f t="shared" si="3"/>
        <v>0.9184818481848186</v>
      </c>
      <c r="J27" s="8">
        <f t="shared" si="4"/>
        <v>0.011475471056579362</v>
      </c>
      <c r="K27" s="9">
        <f t="shared" si="5"/>
        <v>1.249395519275439</v>
      </c>
    </row>
    <row r="28" spans="2:11" ht="12.75">
      <c r="B28" s="3">
        <v>9000085</v>
      </c>
      <c r="C28" s="1">
        <v>64500</v>
      </c>
      <c r="D28" s="5">
        <f t="shared" si="0"/>
        <v>0.6386138613861386</v>
      </c>
      <c r="E28" s="1">
        <v>66800</v>
      </c>
      <c r="F28" s="5">
        <f t="shared" si="1"/>
        <v>0.6613861386138614</v>
      </c>
      <c r="G28" s="1">
        <v>67100</v>
      </c>
      <c r="H28" s="5">
        <f t="shared" si="2"/>
        <v>0.6643564356435644</v>
      </c>
      <c r="I28" s="10">
        <f t="shared" si="3"/>
        <v>0.6547854785478547</v>
      </c>
      <c r="J28" s="8">
        <f t="shared" si="4"/>
        <v>0.01408355662927432</v>
      </c>
      <c r="K28" s="9">
        <f t="shared" si="5"/>
        <v>2.1508657553780846</v>
      </c>
    </row>
    <row r="29" spans="2:11" ht="12.75">
      <c r="B29" s="3">
        <v>9000597</v>
      </c>
      <c r="C29" s="1">
        <v>126000</v>
      </c>
      <c r="D29" s="5">
        <f t="shared" si="0"/>
        <v>1.2475247524752475</v>
      </c>
      <c r="E29" s="1">
        <v>144000</v>
      </c>
      <c r="F29" s="5">
        <f t="shared" si="1"/>
        <v>1.4257425742574257</v>
      </c>
      <c r="G29" s="1">
        <v>120000</v>
      </c>
      <c r="H29" s="5">
        <f t="shared" si="2"/>
        <v>1.188118811881188</v>
      </c>
      <c r="I29" s="10">
        <f t="shared" si="3"/>
        <v>1.2871287128712872</v>
      </c>
      <c r="J29" s="8">
        <f t="shared" si="4"/>
        <v>0.12366332670095861</v>
      </c>
      <c r="K29" s="9">
        <f t="shared" si="5"/>
        <v>9.607689228305246</v>
      </c>
    </row>
    <row r="30" spans="3:9" ht="12.75">
      <c r="C30" s="1"/>
      <c r="D30" s="1"/>
      <c r="E30" s="4"/>
      <c r="F30" s="1"/>
      <c r="G30" s="1"/>
      <c r="H30" s="1"/>
      <c r="I30" s="1"/>
    </row>
    <row r="31" spans="2:7" ht="12.75">
      <c r="B31" s="1" t="s">
        <v>10</v>
      </c>
      <c r="C31">
        <f>AVERAGE(C6:C29)</f>
        <v>78908.33333333333</v>
      </c>
      <c r="E31">
        <f>AVERAGE(E6:E29)</f>
        <v>79458.33333333333</v>
      </c>
      <c r="G31">
        <f>AVERAGE(G6:G29)</f>
        <v>78262.5</v>
      </c>
    </row>
    <row r="33" ht="12.75">
      <c r="B33" t="s">
        <v>2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 PC User</dc:creator>
  <cp:keywords/>
  <dc:description/>
  <cp:lastModifiedBy>Alessandra Ciocio</cp:lastModifiedBy>
  <cp:lastPrinted>2002-03-10T09:00:51Z</cp:lastPrinted>
  <dcterms:created xsi:type="dcterms:W3CDTF">2002-03-06T19:08:51Z</dcterms:created>
  <dcterms:modified xsi:type="dcterms:W3CDTF">2002-03-10T09:07:28Z</dcterms:modified>
  <cp:category/>
  <cp:version/>
  <cp:contentType/>
  <cp:contentStatus/>
</cp:coreProperties>
</file>